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22068" windowHeight="9240"/>
  </bookViews>
  <sheets>
    <sheet name="Cash-Flow" sheetId="4" r:id="rId1"/>
  </sheets>
  <calcPr calcId="124519"/>
</workbook>
</file>

<file path=xl/calcChain.xml><?xml version="1.0" encoding="utf-8"?>
<calcChain xmlns="http://schemas.openxmlformats.org/spreadsheetml/2006/main">
  <c r="E7" i="4"/>
  <c r="E13"/>
  <c r="H6"/>
  <c r="H11"/>
  <c r="F9" l="1"/>
  <c r="E9"/>
  <c r="B9"/>
  <c r="B3"/>
  <c r="C9"/>
  <c r="C3"/>
  <c r="D9"/>
  <c r="D3"/>
  <c r="E3"/>
  <c r="F3"/>
  <c r="C20" l="1"/>
  <c r="C21" s="1"/>
  <c r="F20"/>
  <c r="E20"/>
  <c r="D20"/>
  <c r="H9"/>
  <c r="J3"/>
  <c r="K3"/>
  <c r="M3"/>
  <c r="N3"/>
  <c r="P3"/>
  <c r="Q3"/>
  <c r="G3"/>
  <c r="J9"/>
  <c r="K9"/>
  <c r="L9"/>
  <c r="M9"/>
  <c r="N9"/>
  <c r="O9"/>
  <c r="P9"/>
  <c r="Q9"/>
  <c r="R9"/>
  <c r="D21" l="1"/>
  <c r="E21" s="1"/>
  <c r="F21" s="1"/>
  <c r="N20"/>
  <c r="M20"/>
  <c r="G9"/>
  <c r="G20" s="1"/>
  <c r="P20"/>
  <c r="J20"/>
  <c r="K20"/>
  <c r="Q20"/>
  <c r="R3"/>
  <c r="R20" s="1"/>
  <c r="L3"/>
  <c r="L20" s="1"/>
  <c r="O3"/>
  <c r="O20" s="1"/>
  <c r="I3"/>
  <c r="H3"/>
  <c r="H20" s="1"/>
  <c r="G21" l="1"/>
  <c r="H21" l="1"/>
  <c r="I9"/>
  <c r="I20" s="1"/>
  <c r="I21" l="1"/>
  <c r="J21" s="1"/>
  <c r="K21" s="1"/>
  <c r="L21" s="1"/>
  <c r="M21" s="1"/>
  <c r="N21" s="1"/>
  <c r="O21" s="1"/>
  <c r="P21" s="1"/>
  <c r="Q21" s="1"/>
  <c r="R21" s="1"/>
</calcChain>
</file>

<file path=xl/comments1.xml><?xml version="1.0" encoding="utf-8"?>
<comments xmlns="http://schemas.openxmlformats.org/spreadsheetml/2006/main">
  <authors>
    <author>AMendez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AMendez:</t>
        </r>
        <r>
          <rPr>
            <sz val="9"/>
            <color indexed="81"/>
            <rFont val="Tahoma"/>
            <family val="2"/>
          </rPr>
          <t xml:space="preserve">
LD: venta ítems en Promocionales
AM: relojes</t>
        </r>
      </text>
    </comment>
  </commentList>
</comments>
</file>

<file path=xl/sharedStrings.xml><?xml version="1.0" encoding="utf-8"?>
<sst xmlns="http://schemas.openxmlformats.org/spreadsheetml/2006/main" count="21" uniqueCount="20">
  <si>
    <t>Mes</t>
  </si>
  <si>
    <t>Ingresos</t>
  </si>
  <si>
    <t>Parámetros</t>
  </si>
  <si>
    <t>Egresos</t>
  </si>
  <si>
    <t>CAJA</t>
  </si>
  <si>
    <t xml:space="preserve">   Cuotas</t>
  </si>
  <si>
    <t xml:space="preserve">   Banner</t>
  </si>
  <si>
    <t xml:space="preserve">   Remeras</t>
  </si>
  <si>
    <t xml:space="preserve">   Donaciones</t>
  </si>
  <si>
    <t xml:space="preserve">   Cursos</t>
  </si>
  <si>
    <t xml:space="preserve">   Relojes</t>
  </si>
  <si>
    <t xml:space="preserve">   Trofeos</t>
  </si>
  <si>
    <t>Resultado</t>
  </si>
  <si>
    <t xml:space="preserve">   Inscripciones</t>
  </si>
  <si>
    <t xml:space="preserve">   Arbitraje</t>
  </si>
  <si>
    <t xml:space="preserve">   Alquileres</t>
  </si>
  <si>
    <t xml:space="preserve">   Premios efectivo</t>
  </si>
  <si>
    <t xml:space="preserve">   Bonificaciones</t>
  </si>
  <si>
    <t xml:space="preserve">   Cobros FADA</t>
  </si>
  <si>
    <t xml:space="preserve">   Cuota FADA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</si>
</sst>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0" fillId="4" borderId="5" xfId="0" applyNumberFormat="1" applyFill="1" applyBorder="1"/>
    <xf numFmtId="3" fontId="0" fillId="4" borderId="6" xfId="0" applyNumberFormat="1" applyFill="1" applyBorder="1"/>
    <xf numFmtId="3" fontId="0" fillId="7" borderId="5" xfId="0" applyNumberFormat="1" applyFill="1" applyBorder="1"/>
    <xf numFmtId="3" fontId="0" fillId="7" borderId="6" xfId="0" applyNumberFormat="1" applyFill="1" applyBorder="1"/>
    <xf numFmtId="3" fontId="0" fillId="4" borderId="12" xfId="0" applyNumberFormat="1" applyFill="1" applyBorder="1"/>
    <xf numFmtId="3" fontId="0" fillId="7" borderId="12" xfId="0" applyNumberFormat="1" applyFill="1" applyBorder="1"/>
    <xf numFmtId="3" fontId="0" fillId="4" borderId="14" xfId="0" applyNumberFormat="1" applyFill="1" applyBorder="1"/>
    <xf numFmtId="3" fontId="0" fillId="7" borderId="14" xfId="0" applyNumberFormat="1" applyFill="1" applyBorder="1"/>
    <xf numFmtId="3" fontId="1" fillId="3" borderId="16" xfId="0" applyNumberFormat="1" applyFont="1" applyFill="1" applyBorder="1"/>
    <xf numFmtId="3" fontId="1" fillId="3" borderId="17" xfId="0" applyNumberFormat="1" applyFont="1" applyFill="1" applyBorder="1"/>
    <xf numFmtId="3" fontId="1" fillId="3" borderId="3" xfId="0" applyNumberFormat="1" applyFont="1" applyFill="1" applyBorder="1"/>
    <xf numFmtId="3" fontId="1" fillId="3" borderId="4" xfId="0" applyNumberFormat="1" applyFont="1" applyFill="1" applyBorder="1"/>
    <xf numFmtId="3" fontId="2" fillId="6" borderId="19" xfId="0" applyNumberFormat="1" applyFont="1" applyFill="1" applyBorder="1"/>
    <xf numFmtId="3" fontId="2" fillId="6" borderId="20" xfId="0" applyNumberFormat="1" applyFont="1" applyFill="1" applyBorder="1"/>
    <xf numFmtId="3" fontId="2" fillId="6" borderId="21" xfId="0" applyNumberFormat="1" applyFont="1" applyFill="1" applyBorder="1"/>
    <xf numFmtId="3" fontId="1" fillId="5" borderId="16" xfId="0" applyNumberFormat="1" applyFont="1" applyFill="1" applyBorder="1"/>
    <xf numFmtId="3" fontId="1" fillId="5" borderId="17" xfId="0" applyNumberFormat="1" applyFont="1" applyFill="1" applyBorder="1"/>
    <xf numFmtId="3" fontId="1" fillId="5" borderId="3" xfId="0" applyNumberFormat="1" applyFont="1" applyFill="1" applyBorder="1"/>
    <xf numFmtId="3" fontId="1" fillId="5" borderId="4" xfId="0" applyNumberFormat="1" applyFont="1" applyFill="1" applyBorder="1"/>
    <xf numFmtId="3" fontId="0" fillId="7" borderId="15" xfId="0" applyNumberFormat="1" applyFill="1" applyBorder="1"/>
    <xf numFmtId="3" fontId="0" fillId="7" borderId="13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3" fontId="2" fillId="6" borderId="1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2" borderId="11" xfId="0" applyNumberFormat="1" applyFont="1" applyFill="1" applyBorder="1" applyAlignment="1">
      <alignment horizontal="center"/>
    </xf>
    <xf numFmtId="17" fontId="4" fillId="2" borderId="9" xfId="0" applyNumberFormat="1" applyFont="1" applyFill="1" applyBorder="1" applyAlignment="1">
      <alignment horizontal="center"/>
    </xf>
    <xf numFmtId="17" fontId="4" fillId="2" borderId="10" xfId="0" applyNumberFormat="1" applyFont="1" applyFill="1" applyBorder="1" applyAlignment="1">
      <alignment horizontal="center"/>
    </xf>
    <xf numFmtId="3" fontId="0" fillId="4" borderId="22" xfId="0" applyNumberFormat="1" applyFill="1" applyBorder="1"/>
    <xf numFmtId="3" fontId="0" fillId="4" borderId="23" xfId="0" applyNumberFormat="1" applyFill="1" applyBorder="1"/>
    <xf numFmtId="3" fontId="0" fillId="4" borderId="24" xfId="0" applyNumberFormat="1" applyFill="1" applyBorder="1"/>
    <xf numFmtId="3" fontId="1" fillId="8" borderId="16" xfId="0" applyNumberFormat="1" applyFont="1" applyFill="1" applyBorder="1"/>
    <xf numFmtId="3" fontId="1" fillId="8" borderId="17" xfId="0" applyNumberFormat="1" applyFont="1" applyFill="1" applyBorder="1"/>
    <xf numFmtId="3" fontId="1" fillId="8" borderId="3" xfId="0" applyNumberFormat="1" applyFont="1" applyFill="1" applyBorder="1"/>
    <xf numFmtId="3" fontId="1" fillId="8" borderId="4" xfId="0" applyNumberFormat="1" applyFont="1" applyFill="1" applyBorder="1"/>
    <xf numFmtId="0" fontId="0" fillId="0" borderId="0" xfId="0" applyFill="1"/>
    <xf numFmtId="3" fontId="0" fillId="4" borderId="18" xfId="0" applyNumberFormat="1" applyFill="1" applyBorder="1"/>
    <xf numFmtId="3" fontId="0" fillId="4" borderId="19" xfId="0" applyNumberFormat="1" applyFill="1" applyBorder="1"/>
    <xf numFmtId="3" fontId="0" fillId="4" borderId="20" xfId="0" applyNumberFormat="1" applyFill="1" applyBorder="1"/>
    <xf numFmtId="3" fontId="0" fillId="4" borderId="2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showGridLines="0" tabSelected="1" topLeftCell="A2" workbookViewId="0">
      <pane xSplit="1" ySplit="1" topLeftCell="B3" activePane="bottomRight" state="frozen"/>
      <selection activeCell="A2" sqref="A2"/>
      <selection pane="topRight" activeCell="B2" sqref="B2"/>
      <selection pane="bottomLeft" activeCell="A9" sqref="A9"/>
      <selection pane="bottomRight" activeCell="A2" sqref="A2"/>
    </sheetView>
  </sheetViews>
  <sheetFormatPr baseColWidth="10" defaultRowHeight="14.4"/>
  <cols>
    <col min="1" max="1" width="15.77734375" customWidth="1"/>
    <col min="2" max="18" width="10.77734375" customWidth="1"/>
  </cols>
  <sheetData>
    <row r="1" spans="1:18" ht="15" thickBot="1">
      <c r="A1" s="41" t="s">
        <v>2</v>
      </c>
      <c r="B1" s="42"/>
    </row>
    <row r="2" spans="1:18" ht="15" thickBot="1">
      <c r="A2" s="25" t="s">
        <v>0</v>
      </c>
      <c r="B2" s="26">
        <v>45899</v>
      </c>
      <c r="C2" s="26">
        <v>45901</v>
      </c>
      <c r="D2" s="26">
        <v>45931</v>
      </c>
      <c r="E2" s="26">
        <v>45962</v>
      </c>
      <c r="F2" s="28">
        <v>45992</v>
      </c>
      <c r="G2" s="26">
        <v>46023</v>
      </c>
      <c r="H2" s="27">
        <v>46054</v>
      </c>
      <c r="I2" s="27">
        <v>46082</v>
      </c>
      <c r="J2" s="27">
        <v>46113</v>
      </c>
      <c r="K2" s="27">
        <v>46143</v>
      </c>
      <c r="L2" s="27">
        <v>46174</v>
      </c>
      <c r="M2" s="27">
        <v>46204</v>
      </c>
      <c r="N2" s="27">
        <v>46235</v>
      </c>
      <c r="O2" s="27">
        <v>46266</v>
      </c>
      <c r="P2" s="27">
        <v>46296</v>
      </c>
      <c r="Q2" s="27">
        <v>46327</v>
      </c>
      <c r="R2" s="28">
        <v>46357</v>
      </c>
    </row>
    <row r="3" spans="1:18">
      <c r="A3" s="9" t="s">
        <v>1</v>
      </c>
      <c r="B3" s="10">
        <f t="shared" ref="B3:G3" si="0">SUM(B4:B8)</f>
        <v>0</v>
      </c>
      <c r="C3" s="10">
        <f t="shared" si="0"/>
        <v>50</v>
      </c>
      <c r="D3" s="10">
        <f t="shared" si="0"/>
        <v>50</v>
      </c>
      <c r="E3" s="10">
        <f t="shared" si="0"/>
        <v>511.2</v>
      </c>
      <c r="F3" s="12">
        <f t="shared" si="0"/>
        <v>716</v>
      </c>
      <c r="G3" s="10">
        <f t="shared" si="0"/>
        <v>39.200000000000003</v>
      </c>
      <c r="H3" s="11">
        <f t="shared" ref="H3:R3" si="1">SUM(H4:H8)</f>
        <v>1271.1300000000001</v>
      </c>
      <c r="I3" s="11">
        <f t="shared" si="1"/>
        <v>0</v>
      </c>
      <c r="J3" s="11">
        <f t="shared" si="1"/>
        <v>0</v>
      </c>
      <c r="K3" s="11">
        <f t="shared" si="1"/>
        <v>0</v>
      </c>
      <c r="L3" s="11">
        <f t="shared" si="1"/>
        <v>0</v>
      </c>
      <c r="M3" s="11">
        <f t="shared" si="1"/>
        <v>0</v>
      </c>
      <c r="N3" s="11">
        <f t="shared" si="1"/>
        <v>0</v>
      </c>
      <c r="O3" s="11">
        <f t="shared" si="1"/>
        <v>0</v>
      </c>
      <c r="P3" s="11">
        <f t="shared" si="1"/>
        <v>0</v>
      </c>
      <c r="Q3" s="11">
        <f t="shared" si="1"/>
        <v>0</v>
      </c>
      <c r="R3" s="12">
        <f t="shared" si="1"/>
        <v>0</v>
      </c>
    </row>
    <row r="4" spans="1:18">
      <c r="A4" s="7" t="s">
        <v>5</v>
      </c>
      <c r="B4" s="5">
        <v>0</v>
      </c>
      <c r="C4" s="5">
        <v>0</v>
      </c>
      <c r="D4" s="5">
        <v>0</v>
      </c>
      <c r="E4" s="5">
        <v>61.2</v>
      </c>
      <c r="F4" s="2">
        <v>385</v>
      </c>
      <c r="G4" s="5">
        <v>31.2</v>
      </c>
      <c r="H4" s="1">
        <v>42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2">
        <v>0</v>
      </c>
    </row>
    <row r="5" spans="1:18">
      <c r="A5" s="7" t="s">
        <v>7</v>
      </c>
      <c r="B5" s="29">
        <v>0</v>
      </c>
      <c r="C5" s="29">
        <v>0</v>
      </c>
      <c r="D5" s="29">
        <v>50</v>
      </c>
      <c r="E5" s="29">
        <v>15</v>
      </c>
      <c r="F5" s="31">
        <v>25</v>
      </c>
      <c r="G5" s="29">
        <v>0</v>
      </c>
      <c r="H5" s="30">
        <v>165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1">
        <v>0</v>
      </c>
    </row>
    <row r="6" spans="1:18">
      <c r="A6" s="7" t="s">
        <v>8</v>
      </c>
      <c r="B6" s="29">
        <v>0</v>
      </c>
      <c r="C6" s="29">
        <v>50</v>
      </c>
      <c r="D6" s="29">
        <v>0</v>
      </c>
      <c r="E6" s="29">
        <v>0</v>
      </c>
      <c r="F6" s="31">
        <v>0</v>
      </c>
      <c r="G6" s="29">
        <v>0</v>
      </c>
      <c r="H6" s="30">
        <f>49.5+0.12642*1500</f>
        <v>239.13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1">
        <v>0</v>
      </c>
    </row>
    <row r="7" spans="1:18">
      <c r="A7" s="7" t="s">
        <v>13</v>
      </c>
      <c r="B7" s="5">
        <v>0</v>
      </c>
      <c r="C7" s="5">
        <v>0</v>
      </c>
      <c r="D7" s="5">
        <v>0</v>
      </c>
      <c r="E7" s="5">
        <f>375+30+30</f>
        <v>435</v>
      </c>
      <c r="F7" s="2">
        <v>306</v>
      </c>
      <c r="G7" s="5">
        <v>0</v>
      </c>
      <c r="H7" s="1">
        <v>825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2">
        <v>0</v>
      </c>
    </row>
    <row r="8" spans="1:18" ht="15" thickBot="1">
      <c r="A8" s="37" t="s">
        <v>18</v>
      </c>
      <c r="B8" s="38">
        <v>0</v>
      </c>
      <c r="C8" s="38">
        <v>0</v>
      </c>
      <c r="D8" s="38">
        <v>0</v>
      </c>
      <c r="E8" s="38">
        <v>0</v>
      </c>
      <c r="F8" s="40">
        <v>0</v>
      </c>
      <c r="G8" s="38">
        <v>8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40">
        <v>0</v>
      </c>
    </row>
    <row r="9" spans="1:18">
      <c r="A9" s="16" t="s">
        <v>3</v>
      </c>
      <c r="B9" s="17">
        <f t="shared" ref="B9:R9" si="2">SUM(B10:B19)</f>
        <v>0</v>
      </c>
      <c r="C9" s="17">
        <f t="shared" si="2"/>
        <v>30</v>
      </c>
      <c r="D9" s="17">
        <f t="shared" si="2"/>
        <v>369</v>
      </c>
      <c r="E9" s="17">
        <f t="shared" si="2"/>
        <v>346.3</v>
      </c>
      <c r="F9" s="19">
        <f t="shared" si="2"/>
        <v>340</v>
      </c>
      <c r="G9" s="17">
        <f t="shared" si="2"/>
        <v>662</v>
      </c>
      <c r="H9" s="18">
        <f t="shared" si="2"/>
        <v>481.63</v>
      </c>
      <c r="I9" s="18">
        <f t="shared" si="2"/>
        <v>0</v>
      </c>
      <c r="J9" s="18">
        <f t="shared" si="2"/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 t="shared" si="2"/>
        <v>0</v>
      </c>
      <c r="P9" s="18">
        <f t="shared" si="2"/>
        <v>0</v>
      </c>
      <c r="Q9" s="18">
        <f t="shared" si="2"/>
        <v>0</v>
      </c>
      <c r="R9" s="19">
        <f t="shared" si="2"/>
        <v>0</v>
      </c>
    </row>
    <row r="10" spans="1:18">
      <c r="A10" s="8" t="s">
        <v>19</v>
      </c>
      <c r="B10" s="3">
        <v>0</v>
      </c>
      <c r="C10" s="3">
        <v>0</v>
      </c>
      <c r="D10" s="3">
        <v>0</v>
      </c>
      <c r="E10" s="3">
        <v>0</v>
      </c>
      <c r="F10" s="4">
        <v>0</v>
      </c>
      <c r="G10" s="6">
        <v>200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4">
        <v>0</v>
      </c>
    </row>
    <row r="11" spans="1:18">
      <c r="A11" s="8" t="s">
        <v>10</v>
      </c>
      <c r="B11" s="6">
        <v>0</v>
      </c>
      <c r="C11" s="6">
        <v>0</v>
      </c>
      <c r="D11" s="6">
        <v>369</v>
      </c>
      <c r="E11" s="6">
        <v>0</v>
      </c>
      <c r="F11" s="4">
        <v>0</v>
      </c>
      <c r="G11" s="6">
        <v>335</v>
      </c>
      <c r="H11" s="3">
        <f>0.12642*1500</f>
        <v>189.63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4">
        <v>0</v>
      </c>
    </row>
    <row r="12" spans="1:18">
      <c r="A12" s="8" t="s">
        <v>16</v>
      </c>
      <c r="B12" s="6">
        <v>0</v>
      </c>
      <c r="C12" s="6">
        <v>0</v>
      </c>
      <c r="D12" s="6">
        <v>0</v>
      </c>
      <c r="E12" s="6">
        <v>129</v>
      </c>
      <c r="F12" s="4">
        <v>0</v>
      </c>
      <c r="G12" s="6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4">
        <v>0</v>
      </c>
    </row>
    <row r="13" spans="1:18">
      <c r="A13" s="8" t="s">
        <v>11</v>
      </c>
      <c r="B13" s="6">
        <v>0</v>
      </c>
      <c r="C13" s="6">
        <v>0</v>
      </c>
      <c r="D13" s="6">
        <v>0</v>
      </c>
      <c r="E13" s="6">
        <f>60+44.8</f>
        <v>104.8</v>
      </c>
      <c r="F13" s="4">
        <v>50</v>
      </c>
      <c r="G13" s="6">
        <v>0</v>
      </c>
      <c r="H13" s="3">
        <v>72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4">
        <v>0</v>
      </c>
    </row>
    <row r="14" spans="1:18">
      <c r="A14" s="8" t="s">
        <v>9</v>
      </c>
      <c r="B14" s="6">
        <v>0</v>
      </c>
      <c r="C14" s="6">
        <v>30</v>
      </c>
      <c r="D14" s="6">
        <v>0</v>
      </c>
      <c r="E14" s="6">
        <v>0</v>
      </c>
      <c r="F14" s="4">
        <v>0</v>
      </c>
      <c r="G14" s="6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4">
        <v>0</v>
      </c>
    </row>
    <row r="15" spans="1:18">
      <c r="A15" s="8" t="s">
        <v>6</v>
      </c>
      <c r="B15" s="6">
        <v>0</v>
      </c>
      <c r="C15" s="6">
        <v>0</v>
      </c>
      <c r="D15" s="6">
        <v>0</v>
      </c>
      <c r="E15" s="6">
        <v>0</v>
      </c>
      <c r="F15" s="4">
        <v>0</v>
      </c>
      <c r="G15" s="6">
        <v>127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4">
        <v>0</v>
      </c>
    </row>
    <row r="16" spans="1:18">
      <c r="A16" s="8" t="s">
        <v>13</v>
      </c>
      <c r="B16" s="6">
        <v>0</v>
      </c>
      <c r="C16" s="6">
        <v>0</v>
      </c>
      <c r="D16" s="6">
        <v>0</v>
      </c>
      <c r="E16" s="6">
        <v>0</v>
      </c>
      <c r="F16" s="4">
        <v>0</v>
      </c>
      <c r="G16" s="6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4">
        <v>0</v>
      </c>
    </row>
    <row r="17" spans="1:18">
      <c r="A17" s="8" t="s">
        <v>17</v>
      </c>
      <c r="B17" s="6">
        <v>0</v>
      </c>
      <c r="C17" s="6">
        <v>0</v>
      </c>
      <c r="D17" s="6">
        <v>0</v>
      </c>
      <c r="E17" s="6">
        <v>0</v>
      </c>
      <c r="F17" s="4">
        <v>290</v>
      </c>
      <c r="G17" s="6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4">
        <v>0</v>
      </c>
    </row>
    <row r="18" spans="1:18">
      <c r="A18" s="8" t="s">
        <v>15</v>
      </c>
      <c r="B18" s="6">
        <v>0</v>
      </c>
      <c r="C18" s="6">
        <v>0</v>
      </c>
      <c r="D18" s="6">
        <v>0</v>
      </c>
      <c r="E18" s="6">
        <v>112.5</v>
      </c>
      <c r="F18" s="4">
        <v>0</v>
      </c>
      <c r="G18" s="6">
        <v>0</v>
      </c>
      <c r="H18" s="3">
        <v>100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4">
        <v>0</v>
      </c>
    </row>
    <row r="19" spans="1:18" ht="15" thickBot="1">
      <c r="A19" s="20" t="s">
        <v>14</v>
      </c>
      <c r="B19" s="21">
        <v>0</v>
      </c>
      <c r="C19" s="21">
        <v>0</v>
      </c>
      <c r="D19" s="21">
        <v>0</v>
      </c>
      <c r="E19" s="21">
        <v>0</v>
      </c>
      <c r="F19" s="23">
        <v>0</v>
      </c>
      <c r="G19" s="21">
        <v>0</v>
      </c>
      <c r="H19" s="22">
        <v>120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3">
        <v>0</v>
      </c>
    </row>
    <row r="20" spans="1:18" s="36" customFormat="1">
      <c r="A20" s="32" t="s">
        <v>12</v>
      </c>
      <c r="B20" s="33">
        <v>0</v>
      </c>
      <c r="C20" s="33">
        <f>C3-C9</f>
        <v>20</v>
      </c>
      <c r="D20" s="33">
        <f t="shared" ref="D20:R20" si="3">D3-D9</f>
        <v>-319</v>
      </c>
      <c r="E20" s="33">
        <f t="shared" si="3"/>
        <v>164.89999999999998</v>
      </c>
      <c r="F20" s="35">
        <f t="shared" si="3"/>
        <v>376</v>
      </c>
      <c r="G20" s="33">
        <f t="shared" si="3"/>
        <v>-622.79999999999995</v>
      </c>
      <c r="H20" s="34">
        <f t="shared" si="3"/>
        <v>789.50000000000011</v>
      </c>
      <c r="I20" s="34">
        <f t="shared" si="3"/>
        <v>0</v>
      </c>
      <c r="J20" s="34">
        <f t="shared" si="3"/>
        <v>0</v>
      </c>
      <c r="K20" s="34">
        <f t="shared" si="3"/>
        <v>0</v>
      </c>
      <c r="L20" s="34">
        <f t="shared" si="3"/>
        <v>0</v>
      </c>
      <c r="M20" s="34">
        <f t="shared" si="3"/>
        <v>0</v>
      </c>
      <c r="N20" s="34">
        <f t="shared" si="3"/>
        <v>0</v>
      </c>
      <c r="O20" s="34">
        <f t="shared" si="3"/>
        <v>0</v>
      </c>
      <c r="P20" s="34">
        <f t="shared" si="3"/>
        <v>0</v>
      </c>
      <c r="Q20" s="34">
        <f t="shared" si="3"/>
        <v>0</v>
      </c>
      <c r="R20" s="35">
        <f t="shared" si="3"/>
        <v>0</v>
      </c>
    </row>
    <row r="21" spans="1:18" ht="15" thickBot="1">
      <c r="A21" s="24" t="s">
        <v>4</v>
      </c>
      <c r="B21" s="13">
        <v>482.85</v>
      </c>
      <c r="C21" s="13">
        <f>B21+C20</f>
        <v>502.85</v>
      </c>
      <c r="D21" s="13">
        <f t="shared" ref="D21:R21" si="4">C21+D20</f>
        <v>183.85000000000002</v>
      </c>
      <c r="E21" s="13">
        <f t="shared" si="4"/>
        <v>348.75</v>
      </c>
      <c r="F21" s="15">
        <f t="shared" si="4"/>
        <v>724.75</v>
      </c>
      <c r="G21" s="13">
        <f t="shared" si="4"/>
        <v>101.95000000000005</v>
      </c>
      <c r="H21" s="14">
        <f t="shared" si="4"/>
        <v>891.45000000000016</v>
      </c>
      <c r="I21" s="14">
        <f t="shared" si="4"/>
        <v>891.45000000000016</v>
      </c>
      <c r="J21" s="14">
        <f t="shared" si="4"/>
        <v>891.45000000000016</v>
      </c>
      <c r="K21" s="14">
        <f t="shared" si="4"/>
        <v>891.45000000000016</v>
      </c>
      <c r="L21" s="14">
        <f t="shared" si="4"/>
        <v>891.45000000000016</v>
      </c>
      <c r="M21" s="14">
        <f t="shared" si="4"/>
        <v>891.45000000000016</v>
      </c>
      <c r="N21" s="14">
        <f t="shared" si="4"/>
        <v>891.45000000000016</v>
      </c>
      <c r="O21" s="14">
        <f t="shared" si="4"/>
        <v>891.45000000000016</v>
      </c>
      <c r="P21" s="14">
        <f t="shared" si="4"/>
        <v>891.45000000000016</v>
      </c>
      <c r="Q21" s="14">
        <f t="shared" si="4"/>
        <v>891.45000000000016</v>
      </c>
      <c r="R21" s="15">
        <f t="shared" si="4"/>
        <v>891.45000000000016</v>
      </c>
    </row>
    <row r="25" spans="1:18" ht="18.600000000000001" customHeight="1"/>
  </sheetData>
  <sortState ref="A37:B59">
    <sortCondition ref="A39"/>
  </sortState>
  <mergeCells count="1">
    <mergeCell ref="A1:B1"/>
  </mergeCells>
  <pageMargins left="0.7" right="0.7" top="0.75" bottom="0.75" header="0.3" footer="0.3"/>
  <pageSetup orientation="portrait" r:id="rId1"/>
  <ignoredErrors>
    <ignoredError sqref="B9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Cash-Flow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AMendez</cp:lastModifiedBy>
  <dcterms:created xsi:type="dcterms:W3CDTF">2026-01-13T18:34:56Z</dcterms:created>
  <dcterms:modified xsi:type="dcterms:W3CDTF">2026-02-19T14:45:39Z</dcterms:modified>
</cp:coreProperties>
</file>